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8C4D1131-C405-445E-B045-DAEDAA5DA5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W16" i="1" l="1"/>
  <c r="W17" i="1"/>
  <c r="W18" i="1"/>
  <c r="W19" i="1"/>
  <c r="W20" i="1"/>
  <c r="W21" i="1"/>
  <c r="W22" i="1"/>
  <c r="W23" i="1"/>
  <c r="W15" i="1"/>
  <c r="W14" i="1"/>
  <c r="V46" i="1" l="1"/>
  <c r="V45" i="1"/>
  <c r="X44" i="1"/>
  <c r="W44" i="1"/>
  <c r="V44" i="1"/>
  <c r="V43" i="1"/>
  <c r="V42" i="1"/>
  <c r="Y41" i="1"/>
  <c r="X41" i="1"/>
  <c r="W41" i="1"/>
  <c r="V41" i="1"/>
  <c r="Y40" i="1"/>
  <c r="X40" i="1"/>
  <c r="W40" i="1"/>
  <c r="V40" i="1"/>
  <c r="Y39" i="1"/>
  <c r="X39" i="1"/>
  <c r="W39" i="1"/>
  <c r="V39" i="1"/>
  <c r="V38" i="1"/>
  <c r="Y37" i="1"/>
  <c r="X37" i="1"/>
  <c r="W37" i="1"/>
  <c r="V3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E49" i="1" l="1"/>
  <c r="E50" i="1"/>
  <c r="E46" i="1"/>
  <c r="E47" i="1"/>
  <c r="E48" i="1"/>
  <c r="E53" i="1"/>
  <c r="AP17" i="1"/>
  <c r="AP19" i="1"/>
  <c r="AP22" i="1"/>
  <c r="AP23" i="1"/>
  <c r="AP15" i="1"/>
  <c r="AP16" i="1"/>
  <c r="AO15" i="1"/>
  <c r="AO17" i="1"/>
  <c r="AO18" i="1"/>
  <c r="AO19" i="1"/>
  <c r="AO20" i="1"/>
  <c r="AO21" i="1"/>
  <c r="AO22" i="1"/>
  <c r="AO23" i="1"/>
  <c r="AO24" i="1"/>
  <c r="AO16" i="1"/>
  <c r="V17" i="1" l="1"/>
  <c r="V18" i="1"/>
  <c r="V16" i="1"/>
  <c r="V14" i="1"/>
  <c r="D52" i="1"/>
  <c r="D53" i="1"/>
  <c r="D50" i="1"/>
  <c r="D47" i="1"/>
  <c r="D48" i="1"/>
  <c r="C57" i="1"/>
  <c r="C58" i="1"/>
  <c r="C48" i="1"/>
  <c r="C49" i="1"/>
  <c r="C50" i="1"/>
  <c r="C51" i="1"/>
  <c r="C47" i="1"/>
  <c r="D46" i="1"/>
  <c r="C56" i="1" l="1"/>
  <c r="C55" i="1"/>
  <c r="C54" i="1"/>
  <c r="C53" i="1"/>
  <c r="C52" i="1"/>
  <c r="C46" i="1"/>
  <c r="G24" i="1" l="1"/>
  <c r="G25" i="1"/>
  <c r="G26" i="1"/>
  <c r="G27" i="1"/>
  <c r="G28" i="1"/>
  <c r="G29" i="1"/>
  <c r="G30" i="1"/>
  <c r="G18" i="1"/>
  <c r="G19" i="1"/>
  <c r="G20" i="1"/>
  <c r="G21" i="1"/>
  <c r="G22" i="1"/>
  <c r="G23" i="1"/>
  <c r="F21" i="1" l="1"/>
  <c r="F22" i="1"/>
  <c r="F23" i="1"/>
  <c r="F25" i="1"/>
  <c r="F18" i="1"/>
  <c r="F19" i="1"/>
  <c r="F20" i="1"/>
  <c r="D24" i="1"/>
  <c r="E19" i="1"/>
  <c r="D18" i="1"/>
  <c r="E18" i="1"/>
  <c r="E24" i="1"/>
  <c r="E25" i="1"/>
  <c r="E20" i="1"/>
  <c r="C18" i="1"/>
  <c r="D25" i="1"/>
  <c r="C25" i="1"/>
  <c r="C24" i="1"/>
  <c r="C22" i="1"/>
  <c r="D20" i="1"/>
  <c r="C20" i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E33" authorId="0" shapeId="0" xr:uid="{18CCC3BF-4481-444F-9908-1A635A91F6ED}">
      <text>
        <r>
          <rPr>
            <sz val="9"/>
            <color rgb="FF000000"/>
            <rFont val="Geneva"/>
            <family val="2"/>
            <charset val="1"/>
          </rPr>
          <t xml:space="preserve">Shuler contact, Moore pit
</t>
        </r>
        <r>
          <rPr>
            <sz val="9"/>
            <color rgb="FF000000"/>
            <rFont val="Geneva"/>
            <family val="2"/>
            <charset val="1"/>
          </rPr>
          <t>E. midlandensis</t>
        </r>
      </text>
    </comment>
  </commentList>
</comments>
</file>

<file path=xl/sharedStrings.xml><?xml version="1.0" encoding="utf-8"?>
<sst xmlns="http://schemas.openxmlformats.org/spreadsheetml/2006/main" count="70" uniqueCount="51">
  <si>
    <t>Log10(E.h.o)</t>
  </si>
  <si>
    <t>Quinn 1957</t>
  </si>
  <si>
    <t>BEG 30722</t>
  </si>
  <si>
    <t>Scharbauer</t>
  </si>
  <si>
    <t>co-type</t>
  </si>
  <si>
    <t>Bagget Ranch</t>
  </si>
  <si>
    <t>Lubbock</t>
  </si>
  <si>
    <t>"E. caballus"</t>
  </si>
  <si>
    <t>E. midland</t>
  </si>
  <si>
    <t>n=32</t>
  </si>
  <si>
    <t>photo</t>
  </si>
  <si>
    <t>M &amp; D 1975</t>
  </si>
  <si>
    <t>FC 687</t>
  </si>
  <si>
    <t>E. scotti, n=7</t>
    <phoneticPr fontId="2"/>
  </si>
  <si>
    <t>Rock Creek</t>
  </si>
  <si>
    <t>n=29</t>
  </si>
  <si>
    <t>E. scotti, n=8-10</t>
  </si>
  <si>
    <t>Quinn 57</t>
  </si>
  <si>
    <t>Bagget ranch</t>
  </si>
  <si>
    <t>E. midland n.sp.</t>
  </si>
  <si>
    <t>Baggett Ranch</t>
  </si>
  <si>
    <t>E. scotti n=9</t>
  </si>
  <si>
    <t>Ph1 Ant</t>
  </si>
  <si>
    <t xml:space="preserve">  1: Longueur maximale</t>
  </si>
  <si>
    <t xml:space="preserve">  3: DT minimal</t>
  </si>
  <si>
    <t xml:space="preserve">      DAP diaphyse</t>
  </si>
  <si>
    <t xml:space="preserve">  4: DT proximal</t>
  </si>
  <si>
    <t xml:space="preserve">  5: DT articulaire prox.</t>
  </si>
  <si>
    <t xml:space="preserve">  6: DAP articulaire prox.</t>
  </si>
  <si>
    <t xml:space="preserve">  7: DT distal</t>
  </si>
  <si>
    <t xml:space="preserve">  8: DT articulaire distal</t>
  </si>
  <si>
    <t xml:space="preserve">  9: DAP articulaire dist.</t>
  </si>
  <si>
    <t>4'</t>
  </si>
  <si>
    <t>E. scotti n=9-10</t>
  </si>
  <si>
    <t>Radius</t>
  </si>
  <si>
    <t>Slaughter 62</t>
  </si>
  <si>
    <t>SMUMP 60079</t>
  </si>
  <si>
    <t>Hill-Lower</t>
  </si>
  <si>
    <t xml:space="preserve">DP-4118i       </t>
  </si>
  <si>
    <t>Aguascalientes</t>
  </si>
  <si>
    <t>MT III</t>
  </si>
  <si>
    <t>MC III</t>
  </si>
  <si>
    <t>TMM 30967</t>
  </si>
  <si>
    <t>TMM 1170</t>
  </si>
  <si>
    <t>TMM 1569</t>
  </si>
  <si>
    <t>TMM 942</t>
  </si>
  <si>
    <t>Ingleside</t>
  </si>
  <si>
    <t>Ph1 Post</t>
  </si>
  <si>
    <t>E. scotti n=10</t>
  </si>
  <si>
    <t>TMM 998-3</t>
  </si>
  <si>
    <t>TMM 892-11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</si>
</sst>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b/>
      <sz val="14"/>
      <color rgb="FF00B05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9"/>
      <color rgb="FF000000"/>
      <name val="Geneva"/>
      <family val="2"/>
      <charset val="1"/>
    </font>
    <font>
      <b/>
      <sz val="14"/>
      <color rgb="FFFF8AD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/>
    </xf>
    <xf numFmtId="165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center" vertical="top"/>
    </xf>
    <xf numFmtId="165" fontId="2" fillId="0" borderId="0" xfId="0" applyNumberFormat="1" applyFont="1"/>
    <xf numFmtId="0" fontId="6" fillId="0" borderId="0" xfId="0" applyFont="1" applyAlignment="1">
      <alignment horizontal="left" vertical="top"/>
    </xf>
    <xf numFmtId="165" fontId="6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" fontId="2" fillId="0" borderId="0" xfId="0" applyNumberFormat="1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6595469554578"/>
          <c:y val="0.12763604549431323"/>
          <c:w val="0.60670876451409206"/>
          <c:h val="0.76599970836978715"/>
        </c:manualLayout>
      </c:layout>
      <c:lineChart>
        <c:grouping val="standard"/>
        <c:varyColors val="0"/>
        <c:ser>
          <c:idx val="2"/>
          <c:order val="0"/>
          <c:tx>
            <c:strRef>
              <c:f>Feuil1!$C$18</c:f>
              <c:strCache>
                <c:ptCount val="1"/>
                <c:pt idx="0">
                  <c:v>TMM 998-3</c:v>
                </c:pt>
              </c:strCache>
            </c:strRef>
          </c:tx>
          <c:spPr>
            <a:ln w="31750">
              <a:solidFill>
                <a:srgbClr val="3399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B05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Feuil1!$C$19:$C$28</c:f>
              <c:numCache>
                <c:formatCode>0.000</c:formatCode>
                <c:ptCount val="10"/>
                <c:pt idx="0">
                  <c:v>6.5294849708471325E-2</c:v>
                </c:pt>
                <c:pt idx="1">
                  <c:v>0.15969676730028093</c:v>
                </c:pt>
                <c:pt idx="3">
                  <c:v>0.14338812134879642</c:v>
                </c:pt>
                <c:pt idx="5">
                  <c:v>0.12341570256997114</c:v>
                </c:pt>
                <c:pt idx="6">
                  <c:v>0.14081549870713794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7-1A41-969D-EDB469832322}"/>
            </c:ext>
          </c:extLst>
        </c:ser>
        <c:ser>
          <c:idx val="0"/>
          <c:order val="1"/>
          <c:tx>
            <c:strRef>
              <c:f>Feuil1!$D$18</c:f>
              <c:strCache>
                <c:ptCount val="1"/>
                <c:pt idx="0">
                  <c:v>BEG 30722</c:v>
                </c:pt>
              </c:strCache>
            </c:strRef>
          </c:tx>
          <c:spPr>
            <a:ln w="34925"/>
          </c:spPr>
          <c:marker>
            <c:symbol val="diamond"/>
            <c:size val="9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1">
                  <c:v>0.19463941585346833</c:v>
                </c:pt>
                <c:pt idx="5">
                  <c:v>0.17927352003497221</c:v>
                </c:pt>
                <c:pt idx="6">
                  <c:v>0.15720591489530733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7-1A41-969D-EDB469832322}"/>
            </c:ext>
          </c:extLst>
        </c:ser>
        <c:ser>
          <c:idx val="1"/>
          <c:order val="2"/>
          <c:tx>
            <c:strRef>
              <c:f>Feuil1!$E$18</c:f>
              <c:strCache>
                <c:ptCount val="1"/>
                <c:pt idx="0">
                  <c:v>TMM 892-11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5.9199388498769157E-2</c:v>
                </c:pt>
                <c:pt idx="1">
                  <c:v>0.2147443336311865</c:v>
                </c:pt>
                <c:pt idx="5">
                  <c:v>0.16712463045537707</c:v>
                </c:pt>
                <c:pt idx="6">
                  <c:v>0.18068701074483018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940-9433-92A990BECA63}"/>
            </c:ext>
          </c:extLst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FC 687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</c:spPr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3.1641023670458956E-2</c:v>
                </c:pt>
                <c:pt idx="1">
                  <c:v>0.17242001890890535</c:v>
                </c:pt>
                <c:pt idx="2">
                  <c:v>0.12295650954033288</c:v>
                </c:pt>
                <c:pt idx="3">
                  <c:v>0.10410309755945613</c:v>
                </c:pt>
                <c:pt idx="4">
                  <c:v>8.9393818573742401E-2</c:v>
                </c:pt>
                <c:pt idx="6">
                  <c:v>8.2823551729451106E-2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5845-A8F8-47A77F2CB787}"/>
            </c:ext>
          </c:extLst>
        </c:ser>
        <c:ser>
          <c:idx val="4"/>
          <c:order val="4"/>
          <c:tx>
            <c:strRef>
              <c:f>Feuil1!$G$18</c:f>
              <c:strCache>
                <c:ptCount val="1"/>
                <c:pt idx="0">
                  <c:v>E. scotti, n=7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5.7552043691756261E-2</c:v>
                </c:pt>
                <c:pt idx="1">
                  <c:v>0.16552631096100479</c:v>
                </c:pt>
                <c:pt idx="2">
                  <c:v>0.15352071381299148</c:v>
                </c:pt>
                <c:pt idx="3">
                  <c:v>0.14114659646620686</c:v>
                </c:pt>
                <c:pt idx="4">
                  <c:v>0.12139598692589781</c:v>
                </c:pt>
                <c:pt idx="5">
                  <c:v>0.14477875418549679</c:v>
                </c:pt>
                <c:pt idx="6">
                  <c:v>0.16067708508934442</c:v>
                </c:pt>
                <c:pt idx="7">
                  <c:v>0.12646431028000982</c:v>
                </c:pt>
                <c:pt idx="8">
                  <c:v>0.11109875347586939</c:v>
                </c:pt>
                <c:pt idx="9">
                  <c:v>0.12091867122600619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1-794F-B39A-DDDB82272A3E}"/>
            </c:ext>
          </c:extLst>
        </c:ser>
        <c:ser>
          <c:idx val="5"/>
          <c:order val="5"/>
          <c:tx>
            <c:strRef>
              <c:f>Feuil1!$H$18</c:f>
              <c:strCache>
                <c:ptCount val="1"/>
                <c:pt idx="0">
                  <c:v>DP-4118i       </c:v>
                </c:pt>
              </c:strCache>
            </c:strRef>
          </c:tx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Feuil1!$H$19:$H$28</c:f>
              <c:numCache>
                <c:formatCode>0.000</c:formatCode>
                <c:ptCount val="10"/>
                <c:pt idx="0">
                  <c:v>5.4570984316698379E-2</c:v>
                </c:pt>
                <c:pt idx="1">
                  <c:v>0.15378790768976058</c:v>
                </c:pt>
                <c:pt idx="2">
                  <c:v>0.15761947312546876</c:v>
                </c:pt>
                <c:pt idx="3">
                  <c:v>0.16027095138185143</c:v>
                </c:pt>
                <c:pt idx="4">
                  <c:v>0.13032176908954307</c:v>
                </c:pt>
                <c:pt idx="5">
                  <c:v>0.14581981217159057</c:v>
                </c:pt>
                <c:pt idx="6">
                  <c:v>0.14990667615380771</c:v>
                </c:pt>
                <c:pt idx="7">
                  <c:v>0.13286680188914035</c:v>
                </c:pt>
                <c:pt idx="8">
                  <c:v>0.10214391082294294</c:v>
                </c:pt>
                <c:pt idx="9">
                  <c:v>0.14658066154714278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5-DE44-B78F-BE1E93351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929871"/>
        <c:axId val="1"/>
      </c:lineChart>
      <c:catAx>
        <c:axId val="7279298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5740944661548972E-2"/>
              <c:y val="0.176557480314960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792987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01560126106349"/>
          <c:y val="0.2982056242969629"/>
          <c:w val="0.23698439873893648"/>
          <c:h val="0.403588751406074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6595469554578"/>
          <c:y val="0.12763604549431323"/>
          <c:w val="0.60031027672987836"/>
          <c:h val="0.76599970836978715"/>
        </c:manualLayout>
      </c:layout>
      <c:lineChart>
        <c:grouping val="standard"/>
        <c:varyColors val="0"/>
        <c:ser>
          <c:idx val="2"/>
          <c:order val="0"/>
          <c:tx>
            <c:strRef>
              <c:f>Feuil1!$C$46</c:f>
              <c:strCache>
                <c:ptCount val="1"/>
                <c:pt idx="0">
                  <c:v>E. scotti, n=8-10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Feuil1!$C$47:$C$56</c:f>
              <c:numCache>
                <c:formatCode>0.000</c:formatCode>
                <c:ptCount val="10"/>
                <c:pt idx="0">
                  <c:v>4.881143497633067E-2</c:v>
                </c:pt>
                <c:pt idx="1">
                  <c:v>0.16683972210077025</c:v>
                </c:pt>
                <c:pt idx="2">
                  <c:v>0.14301277993207728</c:v>
                </c:pt>
                <c:pt idx="3">
                  <c:v>0.11692448282686474</c:v>
                </c:pt>
                <c:pt idx="4">
                  <c:v>0.12379258205306232</c:v>
                </c:pt>
                <c:pt idx="5">
                  <c:v>0.13434289267388722</c:v>
                </c:pt>
                <c:pt idx="6">
                  <c:v>0.14750573306551984</c:v>
                </c:pt>
                <c:pt idx="7">
                  <c:v>0.13641635328734458</c:v>
                </c:pt>
                <c:pt idx="8">
                  <c:v>0.12754665493044937</c:v>
                </c:pt>
                <c:pt idx="9">
                  <c:v>0.11919162757343882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7-5545-809A-41E2DB3797C8}"/>
            </c:ext>
          </c:extLst>
        </c:ser>
        <c:ser>
          <c:idx val="0"/>
          <c:order val="1"/>
          <c:tx>
            <c:strRef>
              <c:f>Feuil1!$D$46</c:f>
              <c:strCache>
                <c:ptCount val="1"/>
                <c:pt idx="0">
                  <c:v>BEG 30722</c:v>
                </c:pt>
              </c:strCache>
            </c:strRef>
          </c:tx>
          <c:spPr>
            <a:ln w="34925"/>
          </c:spPr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Feuil1!$D$47:$D$56</c:f>
              <c:numCache>
                <c:formatCode>0.000</c:formatCode>
                <c:ptCount val="10"/>
                <c:pt idx="0">
                  <c:v>4.6497660287179166E-2</c:v>
                </c:pt>
                <c:pt idx="1">
                  <c:v>0.13277415886481259</c:v>
                </c:pt>
                <c:pt idx="3">
                  <c:v>8.7332610033743041E-2</c:v>
                </c:pt>
                <c:pt idx="5">
                  <c:v>7.9161923030028891E-2</c:v>
                </c:pt>
                <c:pt idx="6">
                  <c:v>0.10442427916145181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37-5545-809A-41E2DB3797C8}"/>
            </c:ext>
          </c:extLst>
        </c:ser>
        <c:ser>
          <c:idx val="1"/>
          <c:order val="2"/>
          <c:tx>
            <c:strRef>
              <c:f>Feuil1!$E$46</c:f>
              <c:strCache>
                <c:ptCount val="1"/>
                <c:pt idx="0">
                  <c:v>Hill-Lower</c:v>
                </c:pt>
              </c:strCache>
            </c:strRef>
          </c:tx>
          <c:marker>
            <c:symbol val="none"/>
          </c:marker>
          <c:cat>
            <c:numRef>
              <c:f>Feuil1!$B$47:$B$56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Feuil1!$E$47:$E$56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0.18392668131219381</c:v>
                </c:pt>
                <c:pt idx="2">
                  <c:v>0.11032077606205859</c:v>
                </c:pt>
                <c:pt idx="3">
                  <c:v>9.5605135999732749E-2</c:v>
                </c:pt>
                <c:pt idx="6">
                  <c:v>0.12179837523087444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CD41-8F8E-B6B821E0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929871"/>
        <c:axId val="1"/>
      </c:lineChart>
      <c:catAx>
        <c:axId val="7279298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1798763117259883E-2"/>
              <c:y val="0.176557480314960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792987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037402766635429"/>
          <c:y val="0.48481709786276717"/>
          <c:w val="0.26962597233364577"/>
          <c:h val="0.2017943757030371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6595469554578"/>
          <c:y val="0.12763604549431323"/>
          <c:w val="0.60031027672987836"/>
          <c:h val="0.76599970836978715"/>
        </c:manualLayout>
      </c:layout>
      <c:lineChart>
        <c:grouping val="standard"/>
        <c:varyColors val="0"/>
        <c:ser>
          <c:idx val="2"/>
          <c:order val="0"/>
          <c:tx>
            <c:strRef>
              <c:f>Feuil1!$V$14</c:f>
              <c:strCache>
                <c:ptCount val="1"/>
                <c:pt idx="0">
                  <c:v>BEG 30722</c:v>
                </c:pt>
              </c:strCache>
            </c:strRef>
          </c:tx>
          <c:spPr>
            <a:ln w="3492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Feuil1!$U$15:$U$23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Feuil1!$V$15:$V$23</c:f>
              <c:numCache>
                <c:formatCode>0.000</c:formatCode>
                <c:ptCount val="9"/>
                <c:pt idx="1">
                  <c:v>7.9780969906562804E-2</c:v>
                </c:pt>
                <c:pt idx="2">
                  <c:v>0.13437052831288976</c:v>
                </c:pt>
                <c:pt idx="3">
                  <c:v>0.12409271555309709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5-0D40-B3FD-051DF09F12C8}"/>
            </c:ext>
          </c:extLst>
        </c:ser>
        <c:ser>
          <c:idx val="0"/>
          <c:order val="1"/>
          <c:tx>
            <c:strRef>
              <c:f>Feuil1!$W$14</c:f>
              <c:strCache>
                <c:ptCount val="1"/>
                <c:pt idx="0">
                  <c:v>E. scotti n=10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cat>
            <c:numRef>
              <c:f>Feuil1!$U$15:$U$23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Feuil1!$W$15:$W$23</c:f>
              <c:numCache>
                <c:formatCode>0.000</c:formatCode>
                <c:ptCount val="9"/>
                <c:pt idx="0">
                  <c:v>5.6342098918148009E-2</c:v>
                </c:pt>
                <c:pt idx="1">
                  <c:v>5.7007386266577198E-2</c:v>
                </c:pt>
                <c:pt idx="2">
                  <c:v>0.16637269666504539</c:v>
                </c:pt>
                <c:pt idx="3">
                  <c:v>0.15934047406521379</c:v>
                </c:pt>
                <c:pt idx="4">
                  <c:v>0.12222618536499175</c:v>
                </c:pt>
                <c:pt idx="5">
                  <c:v>0.10094951439396138</c:v>
                </c:pt>
                <c:pt idx="6">
                  <c:v>9.9384632135911755E-2</c:v>
                </c:pt>
                <c:pt idx="7">
                  <c:v>2.1802372709059048E-2</c:v>
                </c:pt>
                <c:pt idx="8">
                  <c:v>0.18517464063928335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C-4E44-8404-C6CD6ADCA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929871"/>
        <c:axId val="1"/>
      </c:lineChart>
      <c:catAx>
        <c:axId val="7279298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9433888129253306E-2"/>
              <c:y val="0.17376008988949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792987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6595469554578"/>
          <c:y val="0.12763604549431323"/>
          <c:w val="0.60031027672987836"/>
          <c:h val="0.76599970836978715"/>
        </c:manualLayout>
      </c:layout>
      <c:lineChart>
        <c:grouping val="standard"/>
        <c:varyColors val="0"/>
        <c:ser>
          <c:idx val="2"/>
          <c:order val="0"/>
          <c:tx>
            <c:strRef>
              <c:f>Feuil1!$AO$15</c:f>
              <c:strCache>
                <c:ptCount val="1"/>
                <c:pt idx="0">
                  <c:v>E. scotti n=9-10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Feuil1!$AN$16:$AN$24</c:f>
              <c:strCache>
                <c:ptCount val="9"/>
                <c:pt idx="0">
                  <c:v>1</c:v>
                </c:pt>
                <c:pt idx="1">
                  <c:v>3</c:v>
                </c:pt>
                <c:pt idx="2">
                  <c:v>4'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Feuil1!$AO$16:$AO$24</c:f>
              <c:numCache>
                <c:formatCode>0.000</c:formatCode>
                <c:ptCount val="9"/>
                <c:pt idx="0">
                  <c:v>7.6671277069215282E-2</c:v>
                </c:pt>
                <c:pt idx="1">
                  <c:v>0.16009665376536275</c:v>
                </c:pt>
                <c:pt idx="2">
                  <c:v>0.13441462849217745</c:v>
                </c:pt>
                <c:pt idx="3">
                  <c:v>0.13707944417394868</c:v>
                </c:pt>
                <c:pt idx="4">
                  <c:v>0.14356675557297605</c:v>
                </c:pt>
                <c:pt idx="5">
                  <c:v>0.14916127206623297</c:v>
                </c:pt>
                <c:pt idx="6">
                  <c:v>0.12865326203158189</c:v>
                </c:pt>
                <c:pt idx="7">
                  <c:v>0.13308591386337243</c:v>
                </c:pt>
                <c:pt idx="8">
                  <c:v>0.13606253959595671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D-8E45-AFED-4614582F6520}"/>
            </c:ext>
          </c:extLst>
        </c:ser>
        <c:ser>
          <c:idx val="0"/>
          <c:order val="1"/>
          <c:tx>
            <c:strRef>
              <c:f>Feuil1!$AP$15</c:f>
              <c:strCache>
                <c:ptCount val="1"/>
                <c:pt idx="0">
                  <c:v>BEG 30722</c:v>
                </c:pt>
              </c:strCache>
            </c:strRef>
          </c:tx>
          <c:marker>
            <c:symbol val="square"/>
            <c:size val="7"/>
          </c:marker>
          <c:cat>
            <c:strRef>
              <c:f>Feuil1!$AN$16:$AN$24</c:f>
              <c:strCache>
                <c:ptCount val="9"/>
                <c:pt idx="0">
                  <c:v>1</c:v>
                </c:pt>
                <c:pt idx="1">
                  <c:v>3</c:v>
                </c:pt>
                <c:pt idx="2">
                  <c:v>4'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Feuil1!$AP$16:$AP$24</c:f>
              <c:numCache>
                <c:formatCode>0.000</c:formatCode>
                <c:ptCount val="9"/>
                <c:pt idx="0">
                  <c:v>6.1470464360494415E-2</c:v>
                </c:pt>
                <c:pt idx="1">
                  <c:v>0.1245583283863736</c:v>
                </c:pt>
                <c:pt idx="3">
                  <c:v>8.7717829344448273E-2</c:v>
                </c:pt>
                <c:pt idx="6">
                  <c:v>7.8660405111439236E-2</c:v>
                </c:pt>
                <c:pt idx="7">
                  <c:v>0.10784213057739467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D-8E45-AFED-4614582F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929871"/>
        <c:axId val="1"/>
      </c:lineChart>
      <c:catAx>
        <c:axId val="7279298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3428708523611114E-2"/>
              <c:y val="0.179463550532652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792987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6595469554578"/>
          <c:y val="0.12763604549431323"/>
          <c:w val="0.60031027672987836"/>
          <c:h val="0.76599970836978715"/>
        </c:manualLayout>
      </c:layout>
      <c:lineChart>
        <c:grouping val="standard"/>
        <c:varyColors val="0"/>
        <c:ser>
          <c:idx val="2"/>
          <c:order val="0"/>
          <c:tx>
            <c:strRef>
              <c:f>Feuil1!$V$37</c:f>
              <c:strCache>
                <c:ptCount val="1"/>
                <c:pt idx="0">
                  <c:v>E. scotti n=9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Feuil1!$U$38:$U$46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Feuil1!$V$38:$V$46</c:f>
              <c:numCache>
                <c:formatCode>0.000</c:formatCode>
                <c:ptCount val="9"/>
                <c:pt idx="0">
                  <c:v>9.9779221633677251E-2</c:v>
                </c:pt>
                <c:pt idx="1">
                  <c:v>7.9256142674229313E-2</c:v>
                </c:pt>
                <c:pt idx="2">
                  <c:v>0.19147452879048954</c:v>
                </c:pt>
                <c:pt idx="3">
                  <c:v>0.15840916299238783</c:v>
                </c:pt>
                <c:pt idx="4">
                  <c:v>9.9418351960604001E-2</c:v>
                </c:pt>
                <c:pt idx="5">
                  <c:v>0.13620737836061836</c:v>
                </c:pt>
                <c:pt idx="6">
                  <c:v>0.12976638308500643</c:v>
                </c:pt>
                <c:pt idx="7">
                  <c:v>7.0048663673428768E-2</c:v>
                </c:pt>
                <c:pt idx="8">
                  <c:v>9.9044534636330672E-2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2-3C40-A264-45D12C7B7B77}"/>
            </c:ext>
          </c:extLst>
        </c:ser>
        <c:ser>
          <c:idx val="0"/>
          <c:order val="1"/>
          <c:tx>
            <c:strRef>
              <c:f>Feuil1!$W$37</c:f>
              <c:strCache>
                <c:ptCount val="1"/>
                <c:pt idx="0">
                  <c:v>Ingleside</c:v>
                </c:pt>
              </c:strCache>
            </c:strRef>
          </c:tx>
          <c:cat>
            <c:numRef>
              <c:f>Feuil1!$U$38:$U$46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Feuil1!$W$38:$W$46</c:f>
              <c:numCache>
                <c:formatCode>0.000</c:formatCode>
                <c:ptCount val="9"/>
                <c:pt idx="1">
                  <c:v>3.5071234937081419E-2</c:v>
                </c:pt>
                <c:pt idx="2">
                  <c:v>0.18835234077913521</c:v>
                </c:pt>
                <c:pt idx="3">
                  <c:v>0.13423842091019944</c:v>
                </c:pt>
                <c:pt idx="6">
                  <c:v>0.13885927197295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2-3C40-A264-45D12C7B7B77}"/>
            </c:ext>
          </c:extLst>
        </c:ser>
        <c:ser>
          <c:idx val="1"/>
          <c:order val="2"/>
          <c:tx>
            <c:strRef>
              <c:f>Feuil1!$X$37</c:f>
              <c:strCache>
                <c:ptCount val="1"/>
                <c:pt idx="0">
                  <c:v>Ingleside</c:v>
                </c:pt>
              </c:strCache>
            </c:strRef>
          </c:tx>
          <c:cat>
            <c:numRef>
              <c:f>Feuil1!$U$38:$U$46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Feuil1!$X$38:$X$46</c:f>
              <c:numCache>
                <c:formatCode>0.000</c:formatCode>
                <c:ptCount val="9"/>
                <c:pt idx="1">
                  <c:v>4.0789138358919619E-2</c:v>
                </c:pt>
                <c:pt idx="2">
                  <c:v>0.19728416164606122</c:v>
                </c:pt>
                <c:pt idx="3">
                  <c:v>0.11772931259724007</c:v>
                </c:pt>
                <c:pt idx="6">
                  <c:v>0.10074697310217573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92-3C40-A264-45D12C7B7B77}"/>
            </c:ext>
          </c:extLst>
        </c:ser>
        <c:ser>
          <c:idx val="3"/>
          <c:order val="3"/>
          <c:tx>
            <c:strRef>
              <c:f>Feuil1!$Y$37</c:f>
              <c:strCache>
                <c:ptCount val="1"/>
                <c:pt idx="0">
                  <c:v>Ingleside</c:v>
                </c:pt>
              </c:strCache>
            </c:strRef>
          </c:tx>
          <c:cat>
            <c:numRef>
              <c:f>Feuil1!$U$38:$U$46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</c:numCache>
            </c:numRef>
          </c:cat>
          <c:val>
            <c:numRef>
              <c:f>Feuil1!$Y$38:$Y$46</c:f>
              <c:numCache>
                <c:formatCode>0.000</c:formatCode>
                <c:ptCount val="9"/>
                <c:pt idx="1">
                  <c:v>2.5013996772163427E-2</c:v>
                </c:pt>
                <c:pt idx="2">
                  <c:v>0.2016821180337498</c:v>
                </c:pt>
                <c:pt idx="3">
                  <c:v>0.11289481575162319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92-3C40-A264-45D12C7B7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929871"/>
        <c:axId val="1"/>
      </c:lineChart>
      <c:catAx>
        <c:axId val="72792987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529756822565854E-2"/>
              <c:y val="0.1623532856536267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2792987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635000</xdr:colOff>
      <xdr:row>2</xdr:row>
      <xdr:rowOff>114300</xdr:rowOff>
    </xdr:from>
    <xdr:to>
      <xdr:col>17</xdr:col>
      <xdr:colOff>698500</xdr:colOff>
      <xdr:row>21</xdr:row>
      <xdr:rowOff>215900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969D3271-3F3B-DE4F-AA8E-479696654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635000</xdr:colOff>
      <xdr:row>22</xdr:row>
      <xdr:rowOff>139700</xdr:rowOff>
    </xdr:from>
    <xdr:to>
      <xdr:col>17</xdr:col>
      <xdr:colOff>711200</xdr:colOff>
      <xdr:row>42</xdr:row>
      <xdr:rowOff>12700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2D79D0C-80A4-DB41-B5A8-8332145CA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723901</xdr:colOff>
      <xdr:row>4</xdr:row>
      <xdr:rowOff>101600</xdr:rowOff>
    </xdr:from>
    <xdr:to>
      <xdr:col>33</xdr:col>
      <xdr:colOff>647701</xdr:colOff>
      <xdr:row>23</xdr:row>
      <xdr:rowOff>211668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F7EA92D-F0D3-814A-BC74-A9B8268F1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287865</xdr:colOff>
      <xdr:row>25</xdr:row>
      <xdr:rowOff>59267</xdr:rowOff>
    </xdr:from>
    <xdr:to>
      <xdr:col>47</xdr:col>
      <xdr:colOff>474132</xdr:colOff>
      <xdr:row>44</xdr:row>
      <xdr:rowOff>169334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252269C-0F5F-654A-9802-E0E9AC6CC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457201</xdr:colOff>
      <xdr:row>27</xdr:row>
      <xdr:rowOff>84667</xdr:rowOff>
    </xdr:from>
    <xdr:to>
      <xdr:col>33</xdr:col>
      <xdr:colOff>381001</xdr:colOff>
      <xdr:row>46</xdr:row>
      <xdr:rowOff>194734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56643CFF-DC2F-4F4C-ABB6-C73575E0C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34</xdr:col>
      <xdr:colOff>203200</xdr:colOff>
      <xdr:row>6</xdr:row>
      <xdr:rowOff>33867</xdr:rowOff>
    </xdr:from>
    <xdr:to>
      <xdr:col>37</xdr:col>
      <xdr:colOff>0</xdr:colOff>
      <xdr:row>20</xdr:row>
      <xdr:rowOff>118534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BC96330-6697-E8CD-A5D8-54E245BA8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360533" y="1456267"/>
          <a:ext cx="2286000" cy="340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8"/>
  <sheetViews>
    <sheetView tabSelected="1" zoomScale="75" zoomScaleNormal="75" workbookViewId="0">
      <selection activeCell="I13" sqref="I13"/>
    </sheetView>
  </sheetViews>
  <sheetFormatPr defaultColWidth="10.796875" defaultRowHeight="18"/>
  <cols>
    <col min="1" max="1" width="10.796875" style="4"/>
    <col min="2" max="2" width="5.296875" style="4" customWidth="1"/>
    <col min="3" max="3" width="14.5" style="4" customWidth="1"/>
    <col min="4" max="4" width="14.69921875" style="4" customWidth="1"/>
    <col min="5" max="5" width="15.796875" style="4" customWidth="1"/>
    <col min="6" max="7" width="14.296875" style="4" bestFit="1" customWidth="1"/>
    <col min="8" max="8" width="14.296875" style="4" customWidth="1"/>
    <col min="9" max="9" width="14.296875" style="4" bestFit="1" customWidth="1"/>
    <col min="10" max="21" width="10.796875" style="4"/>
    <col min="22" max="22" width="14.5" style="4" customWidth="1"/>
    <col min="23" max="26" width="10.796875" style="4"/>
    <col min="27" max="27" width="25.19921875" style="4" customWidth="1"/>
    <col min="28" max="16384" width="10.796875" style="4"/>
  </cols>
  <sheetData>
    <row r="1" spans="1:42">
      <c r="A1" s="19"/>
      <c r="B1" s="19"/>
      <c r="C1" s="4" t="s">
        <v>1</v>
      </c>
      <c r="D1" s="4" t="s">
        <v>1</v>
      </c>
      <c r="E1" s="4" t="s">
        <v>1</v>
      </c>
      <c r="F1" s="4" t="s">
        <v>11</v>
      </c>
      <c r="T1" s="3"/>
      <c r="U1" s="3"/>
      <c r="V1" s="3" t="s">
        <v>1</v>
      </c>
      <c r="W1" s="3"/>
      <c r="AB1" s="3"/>
      <c r="AC1" s="3"/>
      <c r="AD1" s="3"/>
    </row>
    <row r="2" spans="1:42" s="3" customFormat="1">
      <c r="A2" s="2"/>
      <c r="B2" s="2"/>
      <c r="C2" s="3" t="s">
        <v>4</v>
      </c>
      <c r="D2" s="3" t="s">
        <v>10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T2" s="2"/>
      <c r="U2" s="2"/>
      <c r="V2" s="3" t="s">
        <v>19</v>
      </c>
      <c r="AB2" s="2"/>
      <c r="AC2" s="2"/>
      <c r="AM2" s="4"/>
      <c r="AN2" s="4"/>
      <c r="AO2" s="4"/>
      <c r="AP2" s="3" t="s">
        <v>1</v>
      </c>
    </row>
    <row r="3" spans="1:42" s="3" customFormat="1">
      <c r="A3" s="2"/>
      <c r="B3" s="2"/>
      <c r="C3" s="3" t="s">
        <v>8</v>
      </c>
      <c r="E3" s="3" t="s">
        <v>7</v>
      </c>
      <c r="F3" s="4"/>
      <c r="G3" s="2"/>
      <c r="H3" s="2"/>
      <c r="I3" s="4"/>
      <c r="J3" s="2"/>
      <c r="K3" s="2"/>
      <c r="L3" s="2"/>
      <c r="M3" s="4"/>
      <c r="N3" s="4"/>
      <c r="O3" s="4"/>
      <c r="P3" s="2"/>
      <c r="Q3" s="2"/>
      <c r="T3" s="2"/>
      <c r="U3" s="2"/>
      <c r="V3" s="3" t="s">
        <v>20</v>
      </c>
      <c r="AB3" s="2"/>
      <c r="AC3" s="2"/>
      <c r="AM3" s="4"/>
      <c r="AN3" s="4"/>
      <c r="AO3" s="4"/>
      <c r="AP3" s="3" t="s">
        <v>19</v>
      </c>
    </row>
    <row r="4" spans="1:42">
      <c r="A4" s="20" t="s">
        <v>40</v>
      </c>
      <c r="B4" s="19"/>
      <c r="C4" s="4" t="s">
        <v>3</v>
      </c>
      <c r="D4" s="4" t="s">
        <v>5</v>
      </c>
      <c r="E4" s="4" t="s">
        <v>6</v>
      </c>
      <c r="F4" s="19" t="s">
        <v>39</v>
      </c>
      <c r="G4" s="4" t="s">
        <v>14</v>
      </c>
      <c r="M4" s="19"/>
      <c r="N4" s="19"/>
      <c r="O4" s="19"/>
      <c r="T4" s="22" t="s">
        <v>47</v>
      </c>
      <c r="U4" s="2"/>
      <c r="V4" s="2" t="s">
        <v>2</v>
      </c>
      <c r="W4" s="3" t="s">
        <v>48</v>
      </c>
      <c r="X4" s="3"/>
      <c r="Y4" s="3"/>
      <c r="Z4" s="3"/>
      <c r="AB4" s="22"/>
      <c r="AC4" s="2"/>
      <c r="AD4" s="2"/>
      <c r="AM4" s="3"/>
      <c r="AN4" s="3"/>
      <c r="AO4" s="3"/>
      <c r="AP4" s="3" t="s">
        <v>20</v>
      </c>
    </row>
    <row r="5" spans="1:42" s="3" customFormat="1">
      <c r="A5" s="5" t="s">
        <v>9</v>
      </c>
      <c r="B5" s="2"/>
      <c r="C5" s="2" t="s">
        <v>49</v>
      </c>
      <c r="D5" s="2" t="s">
        <v>2</v>
      </c>
      <c r="E5" s="2" t="s">
        <v>50</v>
      </c>
      <c r="F5" s="13" t="s">
        <v>12</v>
      </c>
      <c r="G5" s="3" t="s">
        <v>13</v>
      </c>
      <c r="H5" s="25" t="s">
        <v>38</v>
      </c>
      <c r="I5" s="10"/>
      <c r="J5" s="10"/>
      <c r="K5" s="11"/>
      <c r="L5" s="2"/>
      <c r="O5" s="2"/>
      <c r="P5" s="2"/>
      <c r="Q5" s="2"/>
      <c r="U5" s="13">
        <v>7</v>
      </c>
      <c r="W5" s="14">
        <v>56.3</v>
      </c>
      <c r="X5" s="4"/>
      <c r="Y5" s="4"/>
      <c r="Z5" s="4"/>
      <c r="AC5" s="13"/>
      <c r="AM5" s="22" t="s">
        <v>34</v>
      </c>
      <c r="AO5" s="3" t="s">
        <v>33</v>
      </c>
      <c r="AP5" s="2" t="s">
        <v>2</v>
      </c>
    </row>
    <row r="6" spans="1:42">
      <c r="A6" s="6">
        <v>246.9375</v>
      </c>
      <c r="B6" s="1">
        <v>1</v>
      </c>
      <c r="C6" s="4">
        <v>287</v>
      </c>
      <c r="E6" s="4">
        <v>283</v>
      </c>
      <c r="F6" s="4">
        <v>265.60000000000002</v>
      </c>
      <c r="G6" s="14">
        <v>281.92857142857144</v>
      </c>
      <c r="H6" s="26">
        <v>280</v>
      </c>
      <c r="I6" s="12"/>
      <c r="J6" s="12"/>
      <c r="K6" s="12"/>
      <c r="U6" s="13">
        <v>1</v>
      </c>
      <c r="V6" s="4">
        <v>92</v>
      </c>
      <c r="W6" s="21">
        <v>87.3</v>
      </c>
      <c r="AC6" s="13"/>
      <c r="AM6" s="23" t="s">
        <v>23</v>
      </c>
      <c r="AN6" s="1">
        <v>1</v>
      </c>
      <c r="AO6" s="14">
        <v>352.11111111111109</v>
      </c>
      <c r="AP6" s="4">
        <v>340</v>
      </c>
    </row>
    <row r="7" spans="1:42">
      <c r="A7" s="6">
        <v>25.615625000000001</v>
      </c>
      <c r="B7" s="1">
        <v>3</v>
      </c>
      <c r="C7" s="4">
        <v>37</v>
      </c>
      <c r="D7" s="4">
        <v>40.1</v>
      </c>
      <c r="E7" s="4">
        <v>42</v>
      </c>
      <c r="F7" s="4">
        <v>38.1</v>
      </c>
      <c r="G7" s="14">
        <v>37.5</v>
      </c>
      <c r="H7" s="26">
        <v>36.5</v>
      </c>
      <c r="I7" s="12"/>
      <c r="J7" s="12"/>
      <c r="K7" s="12"/>
      <c r="U7" s="13">
        <v>3</v>
      </c>
      <c r="V7" s="4">
        <v>34</v>
      </c>
      <c r="W7" s="14">
        <v>36.6</v>
      </c>
      <c r="AC7" s="13"/>
      <c r="AM7" s="23" t="s">
        <v>24</v>
      </c>
      <c r="AN7" s="1">
        <v>3</v>
      </c>
      <c r="AO7" s="14">
        <v>46.666666666666664</v>
      </c>
      <c r="AP7" s="4">
        <v>43</v>
      </c>
    </row>
    <row r="8" spans="1:42">
      <c r="A8" s="6">
        <v>25.390625</v>
      </c>
      <c r="B8" s="1">
        <v>4</v>
      </c>
      <c r="F8" s="4">
        <v>33.700000000000003</v>
      </c>
      <c r="G8" s="14">
        <v>36.157142857142858</v>
      </c>
      <c r="H8" s="26">
        <v>36.5</v>
      </c>
      <c r="I8" s="12"/>
      <c r="J8" s="12"/>
      <c r="K8" s="12"/>
      <c r="U8" s="13">
        <v>4</v>
      </c>
      <c r="V8" s="4">
        <v>55</v>
      </c>
      <c r="W8" s="14">
        <v>59.65</v>
      </c>
      <c r="AC8" s="13"/>
      <c r="AM8" s="23" t="s">
        <v>25</v>
      </c>
      <c r="AN8" s="1" t="s">
        <v>32</v>
      </c>
      <c r="AO8" s="14">
        <v>30.888888888888889</v>
      </c>
    </row>
    <row r="9" spans="1:42">
      <c r="A9" s="6">
        <v>39.893749999999997</v>
      </c>
      <c r="B9" s="1">
        <v>5</v>
      </c>
      <c r="C9" s="4">
        <v>55.5</v>
      </c>
      <c r="E9" s="4">
        <v>62.2</v>
      </c>
      <c r="F9" s="4">
        <v>50.7</v>
      </c>
      <c r="G9" s="14">
        <v>55.214285714285715</v>
      </c>
      <c r="H9" s="26">
        <v>57.7</v>
      </c>
      <c r="I9" s="12"/>
      <c r="J9" s="12"/>
      <c r="K9" s="12"/>
      <c r="U9" s="13">
        <v>5</v>
      </c>
      <c r="W9" s="14">
        <v>41.22</v>
      </c>
      <c r="AC9" s="13"/>
      <c r="AM9" s="23" t="s">
        <v>26</v>
      </c>
      <c r="AN9" s="1">
        <v>4</v>
      </c>
      <c r="AO9" s="14">
        <v>94.111111111111114</v>
      </c>
      <c r="AP9" s="24">
        <v>84</v>
      </c>
    </row>
    <row r="10" spans="1:42">
      <c r="A10" s="6">
        <v>34.593548387096774</v>
      </c>
      <c r="B10" s="1">
        <v>6</v>
      </c>
      <c r="F10" s="4">
        <v>42.5</v>
      </c>
      <c r="G10" s="14">
        <v>45.75</v>
      </c>
      <c r="H10" s="26">
        <v>46.7</v>
      </c>
      <c r="I10" s="12"/>
      <c r="J10" s="12"/>
      <c r="K10" s="12"/>
      <c r="U10" s="13">
        <v>6</v>
      </c>
      <c r="W10" s="14">
        <v>46.47</v>
      </c>
      <c r="AC10" s="13"/>
      <c r="AM10" s="23" t="s">
        <v>27</v>
      </c>
      <c r="AN10" s="1">
        <v>5</v>
      </c>
      <c r="AO10" s="14">
        <v>85.611111111111114</v>
      </c>
    </row>
    <row r="11" spans="1:42">
      <c r="A11" s="6">
        <v>38.384374999999999</v>
      </c>
      <c r="B11" s="1">
        <v>10</v>
      </c>
      <c r="C11" s="4">
        <v>51</v>
      </c>
      <c r="D11" s="4">
        <v>58</v>
      </c>
      <c r="E11" s="4">
        <v>56.4</v>
      </c>
      <c r="G11" s="14">
        <v>53.571428571428569</v>
      </c>
      <c r="H11" s="26">
        <v>53.7</v>
      </c>
      <c r="I11" s="12"/>
      <c r="J11" s="12"/>
      <c r="K11" s="12"/>
      <c r="U11" s="13">
        <v>14</v>
      </c>
      <c r="W11" s="14">
        <v>44.56</v>
      </c>
      <c r="AC11" s="13"/>
      <c r="AM11" s="23" t="s">
        <v>28</v>
      </c>
      <c r="AN11" s="1">
        <v>6</v>
      </c>
      <c r="AO11" s="14">
        <v>45.777777777777779</v>
      </c>
    </row>
    <row r="12" spans="1:42">
      <c r="A12" s="6">
        <v>37.6</v>
      </c>
      <c r="B12" s="1">
        <v>11</v>
      </c>
      <c r="C12" s="4">
        <v>52</v>
      </c>
      <c r="D12" s="4">
        <v>54</v>
      </c>
      <c r="E12" s="4">
        <v>57</v>
      </c>
      <c r="F12" s="4">
        <v>45.5</v>
      </c>
      <c r="G12" s="14">
        <v>54.433333333333337</v>
      </c>
      <c r="H12" s="26">
        <v>53.1</v>
      </c>
      <c r="J12" s="12"/>
      <c r="K12" s="12"/>
      <c r="U12" s="13">
        <v>10</v>
      </c>
      <c r="W12" s="4">
        <v>60.9</v>
      </c>
      <c r="AC12" s="13"/>
      <c r="AM12" s="23" t="s">
        <v>29</v>
      </c>
      <c r="AN12" s="1">
        <v>7</v>
      </c>
      <c r="AO12" s="14">
        <v>84.15</v>
      </c>
      <c r="AP12" s="4">
        <v>75</v>
      </c>
    </row>
    <row r="13" spans="1:42">
      <c r="A13" s="6">
        <v>30.193750000000001</v>
      </c>
      <c r="B13" s="1">
        <v>12</v>
      </c>
      <c r="F13" s="4">
        <v>37.4</v>
      </c>
      <c r="G13" s="14">
        <v>40.4</v>
      </c>
      <c r="H13" s="26">
        <v>41</v>
      </c>
      <c r="I13" s="12"/>
      <c r="J13" s="12"/>
      <c r="K13" s="12"/>
      <c r="U13" s="13">
        <v>12</v>
      </c>
      <c r="W13" s="14">
        <v>16.8</v>
      </c>
      <c r="AC13" s="13"/>
      <c r="AM13" s="23" t="s">
        <v>30</v>
      </c>
      <c r="AN13" s="1">
        <v>8</v>
      </c>
      <c r="AO13" s="14">
        <v>69.95</v>
      </c>
      <c r="AP13" s="4">
        <v>66</v>
      </c>
    </row>
    <row r="14" spans="1:42">
      <c r="A14" s="6">
        <v>23.712499999999999</v>
      </c>
      <c r="B14" s="1">
        <v>13</v>
      </c>
      <c r="F14" s="12"/>
      <c r="G14" s="14">
        <v>30.625</v>
      </c>
      <c r="H14" s="26">
        <v>30</v>
      </c>
      <c r="I14" s="12"/>
      <c r="J14" s="12"/>
      <c r="K14" s="12"/>
      <c r="T14" s="27" t="s">
        <v>0</v>
      </c>
      <c r="U14" s="13"/>
      <c r="V14" s="4" t="str">
        <f>V4</f>
        <v>BEG 30722</v>
      </c>
      <c r="W14" s="4" t="str">
        <f>W4</f>
        <v>E. scotti n=10</v>
      </c>
      <c r="AB14" s="27"/>
      <c r="AC14" s="13"/>
      <c r="AM14" s="23" t="s">
        <v>31</v>
      </c>
      <c r="AN14" s="1">
        <v>9</v>
      </c>
      <c r="AO14" s="14">
        <v>42.4</v>
      </c>
    </row>
    <row r="15" spans="1:42">
      <c r="A15" s="6">
        <v>26.115625000000001</v>
      </c>
      <c r="B15" s="1">
        <v>14</v>
      </c>
      <c r="F15" s="12"/>
      <c r="G15" s="14">
        <v>34.5</v>
      </c>
      <c r="H15" s="26">
        <v>36.6</v>
      </c>
      <c r="I15" s="12"/>
      <c r="J15" s="12"/>
      <c r="K15" s="12"/>
      <c r="T15" s="28">
        <v>1.6941662959331982</v>
      </c>
      <c r="U15" s="13">
        <v>7</v>
      </c>
      <c r="W15" s="9">
        <f>LOG10(W5)-$T15</f>
        <v>5.6342098918148009E-2</v>
      </c>
      <c r="X15" s="9"/>
      <c r="Y15" s="9"/>
      <c r="Z15" s="9"/>
      <c r="AB15" s="28"/>
      <c r="AC15" s="13"/>
      <c r="AM15" s="1" t="s">
        <v>0</v>
      </c>
      <c r="AO15" s="4" t="str">
        <f>AO5</f>
        <v>E. scotti n=9-10</v>
      </c>
      <c r="AP15" s="4" t="str">
        <f>AP5</f>
        <v>BEG 30722</v>
      </c>
    </row>
    <row r="16" spans="1:42">
      <c r="A16" s="6">
        <v>36.020689655172397</v>
      </c>
      <c r="B16" s="1">
        <v>7</v>
      </c>
      <c r="F16" s="12"/>
      <c r="G16" s="14">
        <v>50</v>
      </c>
      <c r="H16" s="26">
        <v>52</v>
      </c>
      <c r="I16" s="12"/>
      <c r="J16" s="12"/>
      <c r="K16" s="12"/>
      <c r="T16" s="28">
        <v>1.8840068574389925</v>
      </c>
      <c r="U16" s="13">
        <v>1</v>
      </c>
      <c r="V16" s="9">
        <f>LOG10(V6)-$T16</f>
        <v>7.9780969906562804E-2</v>
      </c>
      <c r="W16" s="9">
        <f t="shared" ref="W16:W23" si="0">LOG10(W6)-$T16</f>
        <v>5.7007386266577198E-2</v>
      </c>
      <c r="X16" s="9"/>
      <c r="Y16" s="9"/>
      <c r="Z16" s="9"/>
      <c r="AB16" s="28"/>
      <c r="AC16" s="13"/>
      <c r="AD16" s="9"/>
      <c r="AM16" s="9">
        <v>2.4700084526817605</v>
      </c>
      <c r="AN16" s="1">
        <v>1</v>
      </c>
      <c r="AO16" s="9">
        <f>LOG10(AO6)-$AM16</f>
        <v>7.6671277069215282E-2</v>
      </c>
      <c r="AP16" s="9">
        <f>LOG10(AP6)-$AM16</f>
        <v>6.1470464360494415E-2</v>
      </c>
    </row>
    <row r="17" spans="1:42">
      <c r="A17" s="6">
        <v>8.3206896551724192</v>
      </c>
      <c r="B17" s="1">
        <v>8</v>
      </c>
      <c r="F17" s="12"/>
      <c r="G17" s="14">
        <v>11.775</v>
      </c>
      <c r="H17" s="26">
        <v>14</v>
      </c>
      <c r="I17" s="12"/>
      <c r="J17" s="12"/>
      <c r="K17" s="12"/>
      <c r="T17" s="28">
        <v>1.3971083887293654</v>
      </c>
      <c r="U17" s="13">
        <v>3</v>
      </c>
      <c r="V17" s="9">
        <f t="shared" ref="V17" si="1">LOG10(V7)-$T17</f>
        <v>0.13437052831288976</v>
      </c>
      <c r="W17" s="9">
        <f t="shared" si="0"/>
        <v>0.16637269666504539</v>
      </c>
      <c r="X17" s="9"/>
      <c r="Y17" s="9"/>
      <c r="Z17" s="9"/>
      <c r="AB17" s="28"/>
      <c r="AC17" s="13"/>
      <c r="AD17" s="9"/>
      <c r="AM17" s="9">
        <v>1.5089101271932128</v>
      </c>
      <c r="AN17" s="1">
        <v>3</v>
      </c>
      <c r="AO17" s="9">
        <f>LOG10(AO7)-$AM17</f>
        <v>0.16009665376536275</v>
      </c>
      <c r="AP17" s="9">
        <f>LOG10(AP7)-$AM17</f>
        <v>0.1245583283863736</v>
      </c>
    </row>
    <row r="18" spans="1:42">
      <c r="A18" s="7" t="s">
        <v>0</v>
      </c>
      <c r="B18" s="1"/>
      <c r="C18" s="1" t="str">
        <f>C5</f>
        <v>TMM 998-3</v>
      </c>
      <c r="D18" s="1" t="str">
        <f t="shared" ref="D18:E18" si="2">D5</f>
        <v>BEG 30722</v>
      </c>
      <c r="E18" s="1" t="str">
        <f t="shared" si="2"/>
        <v>TMM 892-11</v>
      </c>
      <c r="F18" s="1" t="str">
        <f t="shared" ref="F18:G18" si="3">F5</f>
        <v>FC 687</v>
      </c>
      <c r="G18" s="1" t="str">
        <f t="shared" si="3"/>
        <v>E. scotti, n=7</v>
      </c>
      <c r="H18" s="1" t="str">
        <f t="shared" ref="H18" si="4">H5</f>
        <v xml:space="preserve">DP-4118i       </v>
      </c>
      <c r="I18" s="1"/>
      <c r="J18" s="1"/>
      <c r="K18" s="1"/>
      <c r="L18" s="3"/>
      <c r="M18" s="3"/>
      <c r="N18" s="3"/>
      <c r="O18" s="3"/>
      <c r="P18" s="3"/>
      <c r="Q18" s="3"/>
      <c r="T18" s="28">
        <v>1.6162699739411468</v>
      </c>
      <c r="U18" s="13">
        <v>4</v>
      </c>
      <c r="V18" s="9">
        <f t="shared" ref="V18" si="5">LOG10(V8)-$T18</f>
        <v>0.12409271555309709</v>
      </c>
      <c r="W18" s="9">
        <f t="shared" si="0"/>
        <v>0.15934047406521379</v>
      </c>
      <c r="X18" s="9"/>
      <c r="Y18" s="9"/>
      <c r="Z18" s="9"/>
      <c r="AB18" s="28"/>
      <c r="AC18" s="13"/>
      <c r="AD18" s="9"/>
      <c r="AM18" s="9">
        <v>1.355387657986574</v>
      </c>
      <c r="AN18" s="1" t="s">
        <v>32</v>
      </c>
      <c r="AO18" s="9">
        <f t="shared" ref="AO18:AO24" si="6">LOG10(AO8)-$AM18</f>
        <v>0.13441462849217745</v>
      </c>
      <c r="AP18" s="9"/>
    </row>
    <row r="19" spans="1:42">
      <c r="A19" s="8">
        <v>2.3925870470255211</v>
      </c>
      <c r="B19" s="1">
        <v>1</v>
      </c>
      <c r="C19" s="9">
        <f>LOG10(C6)-$A19</f>
        <v>6.5294849708471325E-2</v>
      </c>
      <c r="D19" s="9"/>
      <c r="E19" s="9">
        <f t="shared" ref="E19:G20" si="7">LOG10(E6)-$A19</f>
        <v>5.9199388498769157E-2</v>
      </c>
      <c r="F19" s="9">
        <f t="shared" si="7"/>
        <v>3.1641023670458956E-2</v>
      </c>
      <c r="G19" s="9">
        <f t="shared" si="7"/>
        <v>5.7552043691756261E-2</v>
      </c>
      <c r="H19" s="9">
        <f t="shared" ref="H19" si="8">LOG10(H6)-$A19</f>
        <v>5.4570984316698379E-2</v>
      </c>
      <c r="I19" s="9"/>
      <c r="J19" s="9"/>
      <c r="K19" s="9"/>
      <c r="L19" s="9"/>
      <c r="M19" s="9"/>
      <c r="N19" s="9"/>
      <c r="O19" s="9"/>
      <c r="P19" s="9"/>
      <c r="Q19" s="9"/>
      <c r="T19" s="28">
        <v>1.4928818020782022</v>
      </c>
      <c r="U19" s="13">
        <v>5</v>
      </c>
      <c r="V19" s="9"/>
      <c r="W19" s="9">
        <f t="shared" si="0"/>
        <v>0.12222618536499175</v>
      </c>
      <c r="X19" s="9"/>
      <c r="Y19" s="9"/>
      <c r="Z19" s="9"/>
      <c r="AB19" s="28"/>
      <c r="AC19" s="13"/>
      <c r="AD19" s="9"/>
      <c r="AM19" s="9">
        <v>1.8365614567174333</v>
      </c>
      <c r="AN19" s="1">
        <v>4</v>
      </c>
      <c r="AO19" s="9">
        <f t="shared" si="6"/>
        <v>0.13707944417394868</v>
      </c>
      <c r="AP19" s="9">
        <f>LOG10(AP9)-$AM19</f>
        <v>8.7717829344448273E-2</v>
      </c>
    </row>
    <row r="20" spans="1:42">
      <c r="A20" s="8">
        <v>1.4085049567667141</v>
      </c>
      <c r="B20" s="1">
        <v>3</v>
      </c>
      <c r="C20" s="9">
        <f>LOG10(C7)-$A20</f>
        <v>0.15969676730028093</v>
      </c>
      <c r="D20" s="9">
        <f>LOG10(D7)-$A20</f>
        <v>0.19463941585346833</v>
      </c>
      <c r="E20" s="9">
        <f t="shared" si="7"/>
        <v>0.2147443336311865</v>
      </c>
      <c r="F20" s="9">
        <f t="shared" si="7"/>
        <v>0.17242001890890535</v>
      </c>
      <c r="G20" s="9">
        <f t="shared" si="7"/>
        <v>0.16552631096100479</v>
      </c>
      <c r="H20" s="9">
        <f t="shared" ref="H20" si="9">LOG10(H7)-$A20</f>
        <v>0.15378790768976058</v>
      </c>
      <c r="I20" s="9"/>
      <c r="J20" s="9"/>
      <c r="K20" s="9"/>
      <c r="L20" s="9"/>
      <c r="M20" s="9"/>
      <c r="N20" s="9"/>
      <c r="O20" s="9"/>
      <c r="P20" s="9"/>
      <c r="Q20" s="9"/>
      <c r="T20" s="28">
        <v>1.5662231580849071</v>
      </c>
      <c r="U20" s="13">
        <v>6</v>
      </c>
      <c r="V20" s="9"/>
      <c r="W20" s="9">
        <f t="shared" si="0"/>
        <v>0.10094951439396138</v>
      </c>
      <c r="X20" s="9"/>
      <c r="Y20" s="9"/>
      <c r="Z20" s="9"/>
      <c r="AB20" s="28"/>
      <c r="AC20" s="13"/>
      <c r="AD20" s="9"/>
      <c r="AM20" s="9">
        <v>1.7889633780421372</v>
      </c>
      <c r="AN20" s="1">
        <v>5</v>
      </c>
      <c r="AO20" s="9">
        <f t="shared" si="6"/>
        <v>0.14356675557297605</v>
      </c>
      <c r="AP20" s="9"/>
    </row>
    <row r="21" spans="1:42">
      <c r="A21" s="8">
        <v>1.4046733913310059</v>
      </c>
      <c r="B21" s="1">
        <v>4</v>
      </c>
      <c r="C21" s="9"/>
      <c r="D21" s="9"/>
      <c r="E21" s="9"/>
      <c r="F21" s="9">
        <f t="shared" ref="F21:G25" si="10">LOG10(F8)-$A21</f>
        <v>0.12295650954033288</v>
      </c>
      <c r="G21" s="9">
        <f t="shared" si="10"/>
        <v>0.15352071381299148</v>
      </c>
      <c r="H21" s="9">
        <f t="shared" ref="H21" si="11">LOG10(H8)-$A21</f>
        <v>0.15761947312546876</v>
      </c>
      <c r="I21" s="9"/>
      <c r="J21" s="9"/>
      <c r="K21" s="9"/>
      <c r="L21" s="9"/>
      <c r="M21" s="9"/>
      <c r="N21" s="9"/>
      <c r="O21" s="9"/>
      <c r="P21" s="9"/>
      <c r="Q21" s="9"/>
      <c r="T21" s="28">
        <v>1.5495605500297607</v>
      </c>
      <c r="U21" s="13">
        <v>14</v>
      </c>
      <c r="V21" s="9"/>
      <c r="W21" s="9">
        <f t="shared" si="0"/>
        <v>9.9384632135911755E-2</v>
      </c>
      <c r="X21" s="9"/>
      <c r="Y21" s="9"/>
      <c r="Z21" s="9"/>
      <c r="AB21" s="28"/>
      <c r="AC21" s="13"/>
      <c r="AD21" s="9"/>
      <c r="AM21" s="9">
        <v>1.5114934345275768</v>
      </c>
      <c r="AN21" s="1">
        <v>6</v>
      </c>
      <c r="AO21" s="9">
        <f t="shared" si="6"/>
        <v>0.14916127206623297</v>
      </c>
      <c r="AP21" s="9"/>
    </row>
    <row r="22" spans="1:42">
      <c r="A22" s="8">
        <v>1.6009048617738799</v>
      </c>
      <c r="B22" s="1">
        <v>5</v>
      </c>
      <c r="C22" s="9">
        <f>LOG10(C9)-$A22</f>
        <v>0.14338812134879642</v>
      </c>
      <c r="D22" s="9"/>
      <c r="E22" s="9"/>
      <c r="F22" s="9">
        <f t="shared" si="10"/>
        <v>0.10410309755945613</v>
      </c>
      <c r="G22" s="9">
        <f t="shared" si="10"/>
        <v>0.14114659646620686</v>
      </c>
      <c r="H22" s="9">
        <f t="shared" ref="H22" si="12">LOG10(H9)-$A22</f>
        <v>0.16027095138185143</v>
      </c>
      <c r="I22" s="9"/>
      <c r="J22" s="9"/>
      <c r="K22" s="9"/>
      <c r="L22" s="9"/>
      <c r="M22" s="9"/>
      <c r="N22" s="9"/>
      <c r="O22" s="9"/>
      <c r="P22" s="9"/>
      <c r="Q22" s="9"/>
      <c r="T22" s="28">
        <v>1.7628149199238163</v>
      </c>
      <c r="U22" s="13">
        <v>10</v>
      </c>
      <c r="V22" s="9"/>
      <c r="W22" s="9">
        <f t="shared" si="0"/>
        <v>2.1802372709059048E-2</v>
      </c>
      <c r="AB22" s="28"/>
      <c r="AC22" s="13"/>
      <c r="AD22" s="9"/>
      <c r="AM22" s="9">
        <v>1.7964008582802609</v>
      </c>
      <c r="AN22" s="1">
        <v>7</v>
      </c>
      <c r="AO22" s="9">
        <f t="shared" si="6"/>
        <v>0.12865326203158189</v>
      </c>
      <c r="AP22" s="9">
        <f>LOG10(AP12)-$AM22</f>
        <v>7.8660405111439236E-2</v>
      </c>
    </row>
    <row r="23" spans="1:42">
      <c r="A23" s="8">
        <v>1.5389951114765692</v>
      </c>
      <c r="B23" s="1">
        <v>6</v>
      </c>
      <c r="C23" s="9"/>
      <c r="D23" s="9"/>
      <c r="E23" s="9"/>
      <c r="F23" s="9">
        <f t="shared" si="10"/>
        <v>8.9393818573742401E-2</v>
      </c>
      <c r="G23" s="9">
        <f t="shared" si="10"/>
        <v>0.12139598692589781</v>
      </c>
      <c r="H23" s="9">
        <f t="shared" ref="H23" si="13">LOG10(H10)-$A23</f>
        <v>0.13032176908954307</v>
      </c>
      <c r="I23" s="9"/>
      <c r="J23" s="9"/>
      <c r="K23" s="9"/>
      <c r="L23" s="9"/>
      <c r="M23" s="9"/>
      <c r="N23" s="9"/>
      <c r="O23" s="9"/>
      <c r="P23" s="9"/>
      <c r="Q23" s="9"/>
      <c r="T23" s="28">
        <v>1.0401346410865795</v>
      </c>
      <c r="U23" s="13">
        <v>12</v>
      </c>
      <c r="V23" s="9"/>
      <c r="W23" s="9">
        <f t="shared" si="0"/>
        <v>0.18517464063928335</v>
      </c>
      <c r="AB23" s="28"/>
      <c r="AC23" s="13"/>
      <c r="AD23" s="9"/>
      <c r="AM23" s="9">
        <v>1.7117018049644741</v>
      </c>
      <c r="AN23" s="1">
        <v>8</v>
      </c>
      <c r="AO23" s="9">
        <f t="shared" si="6"/>
        <v>0.13308591386337243</v>
      </c>
      <c r="AP23" s="9">
        <f>LOG10(AP13)-$AM23</f>
        <v>0.10784213057739467</v>
      </c>
    </row>
    <row r="24" spans="1:42">
      <c r="A24" s="8">
        <v>1.5841544735279651</v>
      </c>
      <c r="B24" s="1">
        <v>10</v>
      </c>
      <c r="C24" s="9">
        <f t="shared" ref="C24:E25" si="14">LOG10(C11)-$A24</f>
        <v>0.12341570256997114</v>
      </c>
      <c r="D24" s="9">
        <f t="shared" si="14"/>
        <v>0.17927352003497221</v>
      </c>
      <c r="E24" s="9">
        <f t="shared" si="14"/>
        <v>0.16712463045537707</v>
      </c>
      <c r="F24" s="9"/>
      <c r="G24" s="9">
        <f t="shared" ref="G24:H24" si="15">LOG10(G11)-$A24</f>
        <v>0.14477875418549679</v>
      </c>
      <c r="H24" s="9">
        <f t="shared" si="15"/>
        <v>0.14581981217159057</v>
      </c>
      <c r="I24" s="9"/>
      <c r="J24" s="9"/>
      <c r="K24" s="9"/>
      <c r="L24" s="9"/>
      <c r="M24" s="9"/>
      <c r="N24" s="9"/>
      <c r="O24" s="9"/>
      <c r="P24" s="9"/>
      <c r="Q24" s="9"/>
      <c r="U24" s="9"/>
      <c r="V24" s="9"/>
      <c r="AM24" s="9">
        <v>1.491303316996776</v>
      </c>
      <c r="AN24" s="1">
        <v>9</v>
      </c>
      <c r="AO24" s="9">
        <f t="shared" si="6"/>
        <v>0.13606253959595671</v>
      </c>
      <c r="AP24" s="9"/>
    </row>
    <row r="25" spans="1:42">
      <c r="A25" s="8">
        <v>1.5751878449276613</v>
      </c>
      <c r="B25" s="1">
        <v>11</v>
      </c>
      <c r="C25" s="9">
        <f t="shared" si="14"/>
        <v>0.14081549870713794</v>
      </c>
      <c r="D25" s="9">
        <f t="shared" si="14"/>
        <v>0.15720591489530733</v>
      </c>
      <c r="E25" s="9">
        <f t="shared" si="14"/>
        <v>0.18068701074483018</v>
      </c>
      <c r="F25" s="9">
        <f t="shared" si="10"/>
        <v>8.2823551729451106E-2</v>
      </c>
      <c r="G25" s="9">
        <f t="shared" ref="G25:H25" si="16">LOG10(G12)-$A25</f>
        <v>0.16067708508934442</v>
      </c>
      <c r="H25" s="9">
        <f t="shared" si="16"/>
        <v>0.14990667615380771</v>
      </c>
      <c r="I25" s="9"/>
      <c r="J25" s="9"/>
      <c r="K25" s="9"/>
      <c r="L25" s="9"/>
      <c r="M25" s="9"/>
      <c r="N25" s="9"/>
      <c r="O25" s="9"/>
      <c r="P25" s="9"/>
      <c r="Q25" s="9"/>
      <c r="T25" s="2"/>
      <c r="U25" s="2"/>
      <c r="V25" s="3"/>
      <c r="W25" s="3" t="s">
        <v>42</v>
      </c>
      <c r="X25" s="3" t="s">
        <v>42</v>
      </c>
      <c r="Y25" s="3" t="s">
        <v>42</v>
      </c>
    </row>
    <row r="26" spans="1:42">
      <c r="A26" s="8">
        <v>1.4799170548305951</v>
      </c>
      <c r="B26" s="1">
        <v>12</v>
      </c>
      <c r="C26" s="9"/>
      <c r="D26" s="9"/>
      <c r="E26" s="9"/>
      <c r="F26" s="9"/>
      <c r="G26" s="9">
        <f t="shared" ref="G26:H26" si="17">LOG10(G13)-$A26</f>
        <v>0.12646431028000982</v>
      </c>
      <c r="H26" s="9">
        <f t="shared" si="17"/>
        <v>0.13286680188914035</v>
      </c>
      <c r="I26" s="9"/>
      <c r="J26" s="9"/>
      <c r="K26" s="9"/>
      <c r="L26" s="9"/>
      <c r="M26" s="9"/>
      <c r="N26" s="9"/>
      <c r="O26" s="9"/>
      <c r="P26" s="9"/>
      <c r="Q26" s="9"/>
      <c r="T26" s="2"/>
      <c r="U26" s="2"/>
      <c r="V26" s="3"/>
      <c r="W26" s="3" t="s">
        <v>43</v>
      </c>
      <c r="X26" s="3" t="s">
        <v>44</v>
      </c>
      <c r="Y26" s="3" t="s">
        <v>45</v>
      </c>
    </row>
    <row r="27" spans="1:42">
      <c r="A27" s="8">
        <v>1.3749773438967194</v>
      </c>
      <c r="B27" s="1">
        <v>13</v>
      </c>
      <c r="C27" s="9"/>
      <c r="D27" s="9"/>
      <c r="E27" s="9"/>
      <c r="F27" s="9"/>
      <c r="G27" s="9">
        <f t="shared" ref="G27:H27" si="18">LOG10(G14)-$A27</f>
        <v>0.11109875347586939</v>
      </c>
      <c r="H27" s="9">
        <f t="shared" si="18"/>
        <v>0.10214391082294294</v>
      </c>
      <c r="I27" s="9"/>
      <c r="J27" s="9"/>
      <c r="K27" s="9"/>
      <c r="L27" s="9"/>
      <c r="O27" s="9"/>
      <c r="P27" s="9"/>
      <c r="Q27" s="9"/>
      <c r="T27" s="22" t="s">
        <v>22</v>
      </c>
      <c r="U27" s="2"/>
      <c r="V27" s="3" t="s">
        <v>21</v>
      </c>
      <c r="W27" s="3" t="s">
        <v>46</v>
      </c>
      <c r="X27" s="3" t="s">
        <v>46</v>
      </c>
      <c r="Y27" s="3" t="s">
        <v>46</v>
      </c>
    </row>
    <row r="28" spans="1:42">
      <c r="A28" s="8">
        <v>1.416900423847268</v>
      </c>
      <c r="B28" s="1">
        <v>14</v>
      </c>
      <c r="C28" s="9"/>
      <c r="D28" s="9"/>
      <c r="E28" s="9"/>
      <c r="F28" s="9"/>
      <c r="G28" s="9">
        <f t="shared" ref="G28:H28" si="19">LOG10(G15)-$A28</f>
        <v>0.12091867122600619</v>
      </c>
      <c r="H28" s="9">
        <f t="shared" si="19"/>
        <v>0.14658066154714278</v>
      </c>
      <c r="I28" s="9"/>
      <c r="J28" s="9"/>
      <c r="K28" s="9"/>
      <c r="L28" s="9"/>
      <c r="O28" s="9"/>
      <c r="P28" s="9"/>
      <c r="Q28" s="9"/>
      <c r="T28" s="3"/>
      <c r="U28" s="13">
        <v>7</v>
      </c>
      <c r="V28" s="21">
        <v>62.222222222222221</v>
      </c>
    </row>
    <row r="29" spans="1:42">
      <c r="A29" s="8">
        <v>1.5565520236020194</v>
      </c>
      <c r="B29" s="1">
        <v>7</v>
      </c>
      <c r="C29" s="9"/>
      <c r="D29" s="9"/>
      <c r="E29" s="9"/>
      <c r="F29" s="9"/>
      <c r="G29" s="9">
        <f t="shared" ref="G29:H29" si="20">LOG10(G16)-$A29</f>
        <v>0.14241798073399936</v>
      </c>
      <c r="H29" s="9">
        <f t="shared" si="20"/>
        <v>0.15945132003277984</v>
      </c>
      <c r="I29" s="9"/>
      <c r="J29" s="9"/>
      <c r="K29" s="9"/>
      <c r="L29" s="9"/>
      <c r="O29" s="9"/>
      <c r="P29" s="9"/>
      <c r="Q29" s="9"/>
      <c r="U29" s="13">
        <v>1</v>
      </c>
      <c r="V29" s="14">
        <v>91.888888888888886</v>
      </c>
      <c r="W29" s="4">
        <v>83</v>
      </c>
      <c r="X29" s="4">
        <v>84.1</v>
      </c>
      <c r="Y29" s="4">
        <v>81.099999999999994</v>
      </c>
    </row>
    <row r="30" spans="1:42">
      <c r="A30" s="8">
        <v>0.92015932400983003</v>
      </c>
      <c r="B30" s="1">
        <v>8</v>
      </c>
      <c r="C30" s="9"/>
      <c r="D30" s="9"/>
      <c r="E30" s="9"/>
      <c r="F30" s="9"/>
      <c r="G30" s="9">
        <f t="shared" ref="G30:H30" si="21">LOG10(G17)-$A30</f>
        <v>0.15080159179110386</v>
      </c>
      <c r="H30" s="9">
        <f t="shared" si="21"/>
        <v>0.22596871166840793</v>
      </c>
      <c r="I30" s="9"/>
      <c r="J30" s="9"/>
      <c r="K30" s="9"/>
      <c r="L30" s="9"/>
      <c r="O30" s="9"/>
      <c r="P30" s="9"/>
      <c r="Q30" s="9"/>
      <c r="U30" s="13">
        <v>3</v>
      </c>
      <c r="V30" s="14">
        <v>38.777777777777779</v>
      </c>
      <c r="W30" s="4">
        <v>38.5</v>
      </c>
      <c r="X30" s="4">
        <v>39.299999999999997</v>
      </c>
      <c r="Y30" s="4">
        <v>39.700000000000003</v>
      </c>
    </row>
    <row r="31" spans="1:42">
      <c r="D31" s="4" t="s">
        <v>17</v>
      </c>
      <c r="E31" s="2" t="s">
        <v>35</v>
      </c>
      <c r="U31" s="13">
        <v>4</v>
      </c>
      <c r="V31" s="14">
        <v>59.522222222222226</v>
      </c>
      <c r="W31" s="4">
        <v>56.3</v>
      </c>
      <c r="X31" s="4">
        <v>54.2</v>
      </c>
      <c r="Y31" s="4">
        <v>53.6</v>
      </c>
    </row>
    <row r="32" spans="1:42">
      <c r="A32" s="20" t="s">
        <v>41</v>
      </c>
      <c r="B32" s="19"/>
      <c r="C32" s="4" t="s">
        <v>14</v>
      </c>
      <c r="D32" s="2" t="s">
        <v>18</v>
      </c>
      <c r="E32" s="2" t="s">
        <v>36</v>
      </c>
      <c r="U32" s="13">
        <v>5</v>
      </c>
      <c r="V32" s="14">
        <v>39.111111111111114</v>
      </c>
    </row>
    <row r="33" spans="1:25">
      <c r="A33" s="15" t="s">
        <v>15</v>
      </c>
      <c r="B33" s="2"/>
      <c r="C33" s="3" t="s">
        <v>16</v>
      </c>
      <c r="D33" s="2" t="s">
        <v>2</v>
      </c>
      <c r="E33" s="2" t="s">
        <v>37</v>
      </c>
      <c r="U33" s="13">
        <v>6</v>
      </c>
      <c r="V33" s="14">
        <v>50.400000000000006</v>
      </c>
    </row>
    <row r="34" spans="1:25">
      <c r="A34" s="16">
        <v>210.2413793103448</v>
      </c>
      <c r="B34" s="13">
        <v>1</v>
      </c>
      <c r="C34" s="14">
        <v>235.25</v>
      </c>
      <c r="D34" s="4">
        <v>234</v>
      </c>
      <c r="E34" s="4">
        <v>245</v>
      </c>
      <c r="U34" s="13">
        <v>14</v>
      </c>
      <c r="V34" s="14">
        <v>47.788888888888891</v>
      </c>
      <c r="W34" s="4">
        <v>48.8</v>
      </c>
      <c r="X34" s="4">
        <v>44.7</v>
      </c>
    </row>
    <row r="35" spans="1:25">
      <c r="A35" s="16">
        <v>26.517241379310338</v>
      </c>
      <c r="B35" s="13">
        <v>3</v>
      </c>
      <c r="C35" s="14">
        <v>38.9375</v>
      </c>
      <c r="D35" s="4">
        <v>36</v>
      </c>
      <c r="E35" s="4">
        <v>40.5</v>
      </c>
      <c r="U35" s="13">
        <v>10</v>
      </c>
      <c r="V35" s="14">
        <v>68.055555555555557</v>
      </c>
    </row>
    <row r="36" spans="1:25">
      <c r="A36" s="16">
        <v>21.331034482758625</v>
      </c>
      <c r="B36" s="13">
        <v>4</v>
      </c>
      <c r="C36" s="14">
        <v>29.65</v>
      </c>
      <c r="E36" s="4">
        <v>27.5</v>
      </c>
      <c r="U36" s="13">
        <v>12</v>
      </c>
      <c r="V36" s="14">
        <v>13.777777777777779</v>
      </c>
    </row>
    <row r="37" spans="1:25">
      <c r="A37" s="16">
        <v>42.527586206896544</v>
      </c>
      <c r="B37" s="13">
        <v>5</v>
      </c>
      <c r="C37" s="14">
        <v>55.666666666666664</v>
      </c>
      <c r="D37" s="4">
        <v>52</v>
      </c>
      <c r="E37" s="4">
        <v>53</v>
      </c>
      <c r="T37" s="27" t="s">
        <v>0</v>
      </c>
      <c r="U37" s="13"/>
      <c r="V37" s="4" t="str">
        <f t="shared" ref="V37:Y37" si="22">V27</f>
        <v>E. scotti n=9</v>
      </c>
      <c r="W37" s="4" t="str">
        <f t="shared" si="22"/>
        <v>Ingleside</v>
      </c>
      <c r="X37" s="4" t="str">
        <f t="shared" si="22"/>
        <v>Ingleside</v>
      </c>
      <c r="Y37" s="4" t="str">
        <f t="shared" si="22"/>
        <v>Ingleside</v>
      </c>
    </row>
    <row r="38" spans="1:25">
      <c r="A38" s="16">
        <v>26.820689655172409</v>
      </c>
      <c r="B38" s="13">
        <v>6</v>
      </c>
      <c r="C38" s="14">
        <v>35.666666666666664</v>
      </c>
      <c r="T38" s="28">
        <v>1.6941662959331982</v>
      </c>
      <c r="U38" s="13">
        <v>7</v>
      </c>
      <c r="V38" s="9">
        <f t="shared" ref="V38:V46" si="23">LOG10(V28)-$T38</f>
        <v>9.9779221633677251E-2</v>
      </c>
      <c r="W38" s="9"/>
      <c r="X38" s="9"/>
      <c r="Y38" s="9"/>
    </row>
    <row r="39" spans="1:25">
      <c r="A39" s="16">
        <v>38.751724137931028</v>
      </c>
      <c r="B39" s="13">
        <v>10</v>
      </c>
      <c r="C39" s="14">
        <v>52.8</v>
      </c>
      <c r="D39" s="4">
        <v>46.5</v>
      </c>
      <c r="T39" s="28">
        <v>1.8840068574389925</v>
      </c>
      <c r="U39" s="13">
        <v>1</v>
      </c>
      <c r="V39" s="9">
        <f t="shared" si="23"/>
        <v>7.9256142674229313E-2</v>
      </c>
      <c r="W39" s="9">
        <f t="shared" ref="W39:Y41" si="24">LOG10(W29)-$T39</f>
        <v>3.5071234937081419E-2</v>
      </c>
      <c r="X39" s="9">
        <f t="shared" si="24"/>
        <v>4.0789138358919619E-2</v>
      </c>
      <c r="Y39" s="9">
        <f t="shared" si="24"/>
        <v>2.5013996772163427E-2</v>
      </c>
    </row>
    <row r="40" spans="1:25">
      <c r="A40" s="16">
        <v>38.527586206896551</v>
      </c>
      <c r="B40" s="13">
        <v>11</v>
      </c>
      <c r="C40" s="14">
        <v>54.11</v>
      </c>
      <c r="D40" s="4">
        <v>49</v>
      </c>
      <c r="E40" s="4">
        <v>51</v>
      </c>
      <c r="T40" s="28">
        <v>1.3971083887293654</v>
      </c>
      <c r="U40" s="13">
        <v>3</v>
      </c>
      <c r="V40" s="9">
        <f t="shared" si="23"/>
        <v>0.19147452879048954</v>
      </c>
      <c r="W40" s="9">
        <f t="shared" si="24"/>
        <v>0.18835234077913521</v>
      </c>
      <c r="X40" s="9">
        <f t="shared" si="24"/>
        <v>0.19728416164606122</v>
      </c>
      <c r="Y40" s="9">
        <f t="shared" si="24"/>
        <v>0.2016821180337498</v>
      </c>
    </row>
    <row r="41" spans="1:25">
      <c r="A41" s="16">
        <v>29.582758620689649</v>
      </c>
      <c r="B41" s="13">
        <v>12</v>
      </c>
      <c r="C41" s="14">
        <v>40.5</v>
      </c>
      <c r="T41" s="28">
        <v>1.6162699739411468</v>
      </c>
      <c r="U41" s="13">
        <v>4</v>
      </c>
      <c r="V41" s="9">
        <f t="shared" si="23"/>
        <v>0.15840916299238783</v>
      </c>
      <c r="W41" s="9">
        <f t="shared" si="24"/>
        <v>0.13423842091019944</v>
      </c>
      <c r="X41" s="9">
        <f t="shared" si="24"/>
        <v>0.11772931259724007</v>
      </c>
      <c r="Y41" s="9">
        <f t="shared" si="24"/>
        <v>0.11289481575162319</v>
      </c>
    </row>
    <row r="42" spans="1:25">
      <c r="A42" s="16">
        <v>24.11724137931035</v>
      </c>
      <c r="B42" s="13">
        <v>13</v>
      </c>
      <c r="C42" s="14">
        <v>32.35</v>
      </c>
      <c r="T42" s="28">
        <v>1.4928818020782022</v>
      </c>
      <c r="U42" s="13">
        <v>5</v>
      </c>
      <c r="V42" s="9">
        <f t="shared" si="23"/>
        <v>9.9418351960604001E-2</v>
      </c>
      <c r="W42" s="9"/>
      <c r="X42" s="9"/>
      <c r="Y42" s="9"/>
    </row>
    <row r="43" spans="1:25">
      <c r="A43" s="16">
        <v>25.820689655172409</v>
      </c>
      <c r="B43" s="13">
        <v>14</v>
      </c>
      <c r="C43" s="14">
        <v>33.974999999999994</v>
      </c>
      <c r="T43" s="28">
        <v>1.5662231580849071</v>
      </c>
      <c r="U43" s="13">
        <v>6</v>
      </c>
      <c r="V43" s="9">
        <f t="shared" si="23"/>
        <v>0.13620737836061836</v>
      </c>
      <c r="W43" s="9"/>
      <c r="X43" s="9"/>
      <c r="Y43" s="9"/>
    </row>
    <row r="44" spans="1:25">
      <c r="A44" s="16">
        <v>33.948275862068975</v>
      </c>
      <c r="B44" s="13">
        <v>7</v>
      </c>
      <c r="C44" s="14">
        <v>46.166666666666664</v>
      </c>
      <c r="T44" s="28">
        <v>1.5495605500297607</v>
      </c>
      <c r="U44" s="13">
        <v>14</v>
      </c>
      <c r="V44" s="9">
        <f t="shared" si="23"/>
        <v>0.12976638308500643</v>
      </c>
      <c r="W44" s="9">
        <f>LOG10(W34)-$T44</f>
        <v>0.13885927197295</v>
      </c>
      <c r="X44" s="9">
        <f>LOG10(X34)-$T44</f>
        <v>0.10074697310217573</v>
      </c>
      <c r="Y44" s="9"/>
    </row>
    <row r="45" spans="1:25">
      <c r="A45" s="16">
        <v>12.372413793103451</v>
      </c>
      <c r="B45" s="13">
        <v>8</v>
      </c>
      <c r="C45" s="14">
        <v>17.111111111111111</v>
      </c>
      <c r="T45" s="28">
        <v>1.7628149199238163</v>
      </c>
      <c r="U45" s="13">
        <v>10</v>
      </c>
      <c r="V45" s="9">
        <f t="shared" si="23"/>
        <v>7.0048663673428768E-2</v>
      </c>
    </row>
    <row r="46" spans="1:25">
      <c r="A46" s="17" t="s">
        <v>0</v>
      </c>
      <c r="B46" s="13"/>
      <c r="C46" s="13" t="str">
        <f>C33</f>
        <v>E. scotti, n=8-10</v>
      </c>
      <c r="D46" s="13" t="str">
        <f>D33</f>
        <v>BEG 30722</v>
      </c>
      <c r="E46" s="13" t="str">
        <f>E33</f>
        <v>Hill-Lower</v>
      </c>
      <c r="T46" s="28">
        <v>1.0401346410865795</v>
      </c>
      <c r="U46" s="13">
        <v>12</v>
      </c>
      <c r="V46" s="9">
        <f t="shared" si="23"/>
        <v>9.9044534636330672E-2</v>
      </c>
    </row>
    <row r="47" spans="1:25">
      <c r="A47" s="18">
        <v>2.3227181971229638</v>
      </c>
      <c r="B47" s="13">
        <v>1</v>
      </c>
      <c r="C47" s="9">
        <f>LOG10(C34)-$A47</f>
        <v>4.881143497633067E-2</v>
      </c>
      <c r="D47" s="9">
        <f>LOG10(D34)-$A47</f>
        <v>4.6497660287179166E-2</v>
      </c>
      <c r="E47" s="9">
        <f>LOG10(E34)-$A47</f>
        <v>6.6447887241568804E-2</v>
      </c>
    </row>
    <row r="48" spans="1:25">
      <c r="A48" s="18">
        <v>1.4235283419024747</v>
      </c>
      <c r="B48" s="13">
        <v>3</v>
      </c>
      <c r="C48" s="9">
        <f t="shared" ref="C48:D51" si="25">LOG10(C35)-$A48</f>
        <v>0.16683972210077025</v>
      </c>
      <c r="D48" s="9">
        <f t="shared" si="25"/>
        <v>0.13277415886481259</v>
      </c>
      <c r="E48" s="9">
        <f t="shared" ref="E48:E50" si="26">LOG10(E35)-$A48</f>
        <v>0.18392668131219381</v>
      </c>
    </row>
    <row r="49" spans="1:5">
      <c r="A49" s="18">
        <v>1.329011917768204</v>
      </c>
      <c r="B49" s="13">
        <v>4</v>
      </c>
      <c r="C49" s="9">
        <f t="shared" si="25"/>
        <v>0.14301277993207728</v>
      </c>
      <c r="E49" s="9">
        <f t="shared" si="26"/>
        <v>0.11032077606205859</v>
      </c>
    </row>
    <row r="50" spans="1:5">
      <c r="A50" s="18">
        <v>1.6286707336010562</v>
      </c>
      <c r="B50" s="13">
        <v>5</v>
      </c>
      <c r="C50" s="9">
        <f t="shared" si="25"/>
        <v>0.11692448282686474</v>
      </c>
      <c r="D50" s="9">
        <f t="shared" si="25"/>
        <v>8.7332610033743041E-2</v>
      </c>
      <c r="E50" s="9">
        <f t="shared" si="26"/>
        <v>9.5605135999732749E-2</v>
      </c>
    </row>
    <row r="51" spans="1:5">
      <c r="A51" s="18">
        <v>1.4284699409124848</v>
      </c>
      <c r="B51" s="13">
        <v>6</v>
      </c>
      <c r="C51" s="9">
        <f t="shared" si="25"/>
        <v>0.12379258205306232</v>
      </c>
      <c r="E51" s="9"/>
    </row>
    <row r="52" spans="1:5">
      <c r="A52" s="18">
        <v>1.5882910298599251</v>
      </c>
      <c r="B52" s="13">
        <v>10</v>
      </c>
      <c r="C52" s="9">
        <f>LOG10(C39)-$A52</f>
        <v>0.13434289267388722</v>
      </c>
      <c r="D52" s="9">
        <f>LOG10(D39)-$A52</f>
        <v>7.9161923030028891E-2</v>
      </c>
      <c r="E52" s="9"/>
    </row>
    <row r="53" spans="1:5">
      <c r="A53" s="18">
        <v>1.5857718008670618</v>
      </c>
      <c r="B53" s="13">
        <v>11</v>
      </c>
      <c r="C53" s="9">
        <f>LOG10(C40)-$A53</f>
        <v>0.14750573306551984</v>
      </c>
      <c r="D53" s="9">
        <f>LOG10(D40)-$A53</f>
        <v>0.10442427916145181</v>
      </c>
      <c r="E53" s="9">
        <f>LOG10(E40)-$A53</f>
        <v>0.12179837523087444</v>
      </c>
    </row>
    <row r="54" spans="1:5">
      <c r="A54" s="18">
        <v>1.4710386699273239</v>
      </c>
      <c r="B54" s="13">
        <v>12</v>
      </c>
      <c r="C54" s="9">
        <f>LOG10(C41)-$A54</f>
        <v>0.13641635328734458</v>
      </c>
    </row>
    <row r="55" spans="1:5">
      <c r="A55" s="18">
        <v>1.38232763007427</v>
      </c>
      <c r="B55" s="13">
        <v>13</v>
      </c>
      <c r="C55" s="9">
        <f>LOG10(C42)-$A55</f>
        <v>0.12754665493044937</v>
      </c>
    </row>
    <row r="56" spans="1:5">
      <c r="A56" s="18">
        <v>1.4119678378310929</v>
      </c>
      <c r="B56" s="13">
        <v>14</v>
      </c>
      <c r="C56" s="9">
        <f>LOG10(C43)-$A56</f>
        <v>0.11919162757343882</v>
      </c>
    </row>
    <row r="57" spans="1:5">
      <c r="A57" s="18">
        <v>1.5308177225751811</v>
      </c>
      <c r="B57" s="13">
        <v>7</v>
      </c>
      <c r="C57" s="9">
        <f t="shared" ref="C57:C58" si="27">LOG10(C44)-$A57</f>
        <v>0.13351079610562389</v>
      </c>
    </row>
    <row r="58" spans="1:5">
      <c r="A58" s="18">
        <v>1.0924544364730981</v>
      </c>
      <c r="B58" s="13">
        <v>8</v>
      </c>
      <c r="C58" s="9">
        <f t="shared" si="27"/>
        <v>0.14082377492403997</v>
      </c>
    </row>
  </sheetData>
  <phoneticPr fontId="1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2001-11-08T13:06:34Z</dcterms:created>
  <dcterms:modified xsi:type="dcterms:W3CDTF">2025-08-30T18:27:52Z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2025-05-15T22:26:17Z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83b9d0f4-48c5-4214-90fc-126a9ef0f482</vt:lpwstr>
  </property>
  <property fmtid="{D5CDD505-2E9C-101B-9397-08002B2CF9AE}" pid="8" name="MSIP_Label_abf2ea38-542c-4b75-bd7d-582ec36a519f_ContentBits">
    <vt:lpwstr>2</vt:lpwstr>
  </property>
</Properties>
</file>